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Year 1" sheetId="1" r:id="rId1"/>
    <sheet name="Pick LIsts" sheetId="2" state="hidden" r:id="rId2"/>
  </sheets>
  <definedNames>
    <definedName name="Current_Appt">'Pick LIsts'!$C$1:$C$3</definedName>
    <definedName name="PA_RA">'Pick LIsts'!$E$1:$E$3</definedName>
    <definedName name="Pick_List">'Pick LIsts'!$E$1:$E$3</definedName>
    <definedName name="_xlnm.Print_Area" localSheetId="0">'Year 1'!$A$1:$I$78</definedName>
    <definedName name="_xlnm.Print_Titles" localSheetId="0">'Year 1'!$1:$1</definedName>
    <definedName name="Semesters">'Pick LIsts'!$H$1:$H$3</definedName>
    <definedName name="Source">'Pick LIsts'!$J$1:$J$3</definedName>
    <definedName name="Term__Academic_or_Annual">'Pick LIsts'!$C$1:$C$3</definedName>
    <definedName name="UW_MIR_EXT">'Pick LIsts'!$L$1:$L$4</definedName>
    <definedName name="Y_N">'Pick LIsts'!$A$1:$A$3</definedName>
  </definedNames>
  <calcPr fullCalcOnLoad="1"/>
</workbook>
</file>

<file path=xl/sharedStrings.xml><?xml version="1.0" encoding="utf-8"?>
<sst xmlns="http://schemas.openxmlformats.org/spreadsheetml/2006/main" count="121" uniqueCount="77">
  <si>
    <t>LTE's</t>
  </si>
  <si>
    <t xml:space="preserve">Fringe Benefits </t>
  </si>
  <si>
    <t>Project Travel - Research Only (Conference travel is not generally supported)</t>
  </si>
  <si>
    <t>Equipment</t>
  </si>
  <si>
    <t>Yes</t>
  </si>
  <si>
    <t>No</t>
  </si>
  <si>
    <t>Pick One</t>
  </si>
  <si>
    <t>Current Appointment</t>
  </si>
  <si>
    <t>Academic</t>
  </si>
  <si>
    <t>Annual</t>
  </si>
  <si>
    <t>Title</t>
  </si>
  <si>
    <t>Requested Salary</t>
  </si>
  <si>
    <t>Name</t>
  </si>
  <si>
    <t>Number of Months</t>
  </si>
  <si>
    <t>% Time</t>
  </si>
  <si>
    <t>Project Assistant</t>
  </si>
  <si>
    <t>Research Assistant</t>
  </si>
  <si>
    <t>Total RA/PA Requested Salary</t>
  </si>
  <si>
    <t>Months Leaving</t>
  </si>
  <si>
    <t>Destination</t>
  </si>
  <si>
    <t>Estimated fare</t>
  </si>
  <si>
    <t>Description</t>
  </si>
  <si>
    <t>Proposed Use</t>
  </si>
  <si>
    <t>Requested Amount</t>
  </si>
  <si>
    <t>Total Value</t>
  </si>
  <si>
    <t>Total Faculty Salaries</t>
  </si>
  <si>
    <t>Period                   (MM/YY - MM/YY)</t>
  </si>
  <si>
    <t>Number of months of support requested</t>
  </si>
  <si>
    <t>Total Student Hourly Salaries:</t>
  </si>
  <si>
    <t>Total Academic Staff Salaries:</t>
  </si>
  <si>
    <t>Total Co-Investigator Salaries:</t>
  </si>
  <si>
    <t>Total LTE Salaries</t>
  </si>
  <si>
    <t>Total PA and RA Salaries:</t>
  </si>
  <si>
    <t>Total Project Travel</t>
  </si>
  <si>
    <t>Total PI Salaries:</t>
  </si>
  <si>
    <t>Total Project Assistant Salaries:</t>
  </si>
  <si>
    <t>Total Research Assistant Salaries:</t>
  </si>
  <si>
    <t>Total LTE's Salaries:</t>
  </si>
  <si>
    <t>Term (Academic or Annual)</t>
  </si>
  <si>
    <t>Supplies and Expenses</t>
  </si>
  <si>
    <t>Total Equipment:</t>
  </si>
  <si>
    <t>Total Project Travel:</t>
  </si>
  <si>
    <t>Total Supplies and Expenses:</t>
  </si>
  <si>
    <t>Total Fringe Benefits:</t>
  </si>
  <si>
    <t>Co-Investigator Salary</t>
  </si>
  <si>
    <t>Academic Staff Salary</t>
  </si>
  <si>
    <t>Research Assistants and Project Assistants Salary</t>
  </si>
  <si>
    <t>Student Hourly Help</t>
  </si>
  <si>
    <t>Tuition Remission</t>
  </si>
  <si>
    <t>Total Number of Semesters for Tuition Remission</t>
  </si>
  <si>
    <t>Tuition Remission Requested</t>
  </si>
  <si>
    <t>Total Tuition:</t>
  </si>
  <si>
    <t>Total Post Doc/Research Associates Salaries:</t>
  </si>
  <si>
    <t>Other Project Travel expense</t>
  </si>
  <si>
    <t>Total Post Docs/Research Associate Salaries:</t>
  </si>
  <si>
    <t>Postdoctoral Fellows/Research Associates Salaries</t>
  </si>
  <si>
    <t>Student Hourly Request  - UW/MIR</t>
  </si>
  <si>
    <t>UW/MIR</t>
  </si>
  <si>
    <t>Extension</t>
  </si>
  <si>
    <t>Total requested LTE amount - UW/MIR</t>
  </si>
  <si>
    <t>Total PI Salary:</t>
  </si>
  <si>
    <t>MIR</t>
  </si>
  <si>
    <t>UW</t>
  </si>
  <si>
    <t>Total Project Costs:</t>
  </si>
  <si>
    <t>Type (RA or PA)</t>
  </si>
  <si>
    <t>x 33.3%</t>
  </si>
  <si>
    <t>x 3.1%</t>
  </si>
  <si>
    <t>x 11.5%</t>
  </si>
  <si>
    <t>x 21.0%</t>
  </si>
  <si>
    <t>x 14.7%</t>
  </si>
  <si>
    <t>% Time Appointment</t>
  </si>
  <si>
    <t>2018-2019 Full Time Salary</t>
  </si>
  <si>
    <t>Total requested Supplies and Expenses</t>
  </si>
  <si>
    <t>PI, Co-I, and Academic Staff Salaries</t>
  </si>
  <si>
    <t>Investigator Salary</t>
  </si>
  <si>
    <r>
      <t xml:space="preserve">SEED BUDGET TEMPLATE- </t>
    </r>
    <r>
      <rPr>
        <i/>
        <sz val="12"/>
        <color indexed="8"/>
        <rFont val="Times New Roman"/>
        <family val="1"/>
      </rPr>
      <t>Please complete the highlighted cells.</t>
    </r>
  </si>
  <si>
    <r>
      <rPr>
        <b/>
        <i/>
        <sz val="10"/>
        <color indexed="8"/>
        <rFont val="Times New Roman"/>
        <family val="1"/>
      </rPr>
      <t>NOTES</t>
    </r>
    <r>
      <rPr>
        <i/>
        <sz val="10"/>
        <color indexed="8"/>
        <rFont val="Times New Roman"/>
        <family val="1"/>
      </rPr>
      <t>: The budget may include faculty salary for summer salary support only. Faculty with 12 month appointments are not eligible for faculty salary support. 
Please include the January 2.04% pay plan increase in the 2019-2020 Salary. 
Calculations below do not include the Board of Regents proposed 3% increase in salary for 2019-2020. If this change is approved, the increase will be automatically added to your award amount and covered by D2P and the VCRGE.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</si>
</sst>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mm/yy\ \-\ mm/yy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7" borderId="10" xfId="0" applyFont="1" applyFill="1" applyBorder="1" applyAlignment="1" applyProtection="1">
      <alignment wrapText="1"/>
      <protection locked="0"/>
    </xf>
    <xf numFmtId="44" fontId="46" fillId="7" borderId="10" xfId="44" applyNumberFormat="1" applyFont="1" applyFill="1" applyBorder="1" applyAlignment="1" applyProtection="1">
      <alignment/>
      <protection locked="0"/>
    </xf>
    <xf numFmtId="0" fontId="46" fillId="7" borderId="10" xfId="0" applyFont="1" applyFill="1" applyBorder="1" applyAlignment="1" applyProtection="1">
      <alignment/>
      <protection locked="0"/>
    </xf>
    <xf numFmtId="4" fontId="46" fillId="7" borderId="10" xfId="0" applyNumberFormat="1" applyFont="1" applyFill="1" applyBorder="1" applyAlignment="1" applyProtection="1">
      <alignment/>
      <protection locked="0"/>
    </xf>
    <xf numFmtId="44" fontId="46" fillId="0" borderId="10" xfId="44" applyFont="1" applyFill="1" applyBorder="1" applyAlignment="1">
      <alignment/>
    </xf>
    <xf numFmtId="0" fontId="49" fillId="0" borderId="0" xfId="0" applyFont="1" applyAlignment="1">
      <alignment horizontal="right"/>
    </xf>
    <xf numFmtId="9" fontId="46" fillId="7" borderId="10" xfId="57" applyFont="1" applyFill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44" fontId="47" fillId="0" borderId="0" xfId="0" applyNumberFormat="1" applyFont="1" applyAlignment="1">
      <alignment/>
    </xf>
    <xf numFmtId="44" fontId="46" fillId="0" borderId="0" xfId="0" applyNumberFormat="1" applyFont="1" applyBorder="1" applyAlignment="1">
      <alignment horizontal="center" wrapText="1"/>
    </xf>
    <xf numFmtId="44" fontId="46" fillId="0" borderId="0" xfId="0" applyNumberFormat="1" applyFont="1" applyFill="1" applyBorder="1" applyAlignment="1">
      <alignment horizontal="center" wrapText="1"/>
    </xf>
    <xf numFmtId="10" fontId="46" fillId="7" borderId="10" xfId="57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4" fontId="46" fillId="0" borderId="0" xfId="0" applyNumberFormat="1" applyFont="1" applyFill="1" applyBorder="1" applyAlignment="1">
      <alignment/>
    </xf>
    <xf numFmtId="165" fontId="46" fillId="7" borderId="10" xfId="0" applyNumberFormat="1" applyFont="1" applyFill="1" applyBorder="1" applyAlignment="1" applyProtection="1">
      <alignment/>
      <protection locked="0"/>
    </xf>
    <xf numFmtId="44" fontId="46" fillId="0" borderId="0" xfId="44" applyNumberFormat="1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4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46" fillId="0" borderId="11" xfId="0" applyFont="1" applyBorder="1" applyAlignment="1" quotePrefix="1">
      <alignment/>
    </xf>
    <xf numFmtId="44" fontId="46" fillId="7" borderId="10" xfId="44" applyFont="1" applyFill="1" applyBorder="1" applyAlignment="1" applyProtection="1">
      <alignment/>
      <protection locked="0"/>
    </xf>
    <xf numFmtId="44" fontId="46" fillId="0" borderId="10" xfId="0" applyNumberFormat="1" applyFont="1" applyFill="1" applyBorder="1" applyAlignment="1" applyProtection="1">
      <alignment/>
      <protection/>
    </xf>
    <xf numFmtId="49" fontId="46" fillId="7" borderId="10" xfId="0" applyNumberFormat="1" applyFont="1" applyFill="1" applyBorder="1" applyAlignment="1" applyProtection="1">
      <alignment wrapText="1"/>
      <protection locked="0"/>
    </xf>
    <xf numFmtId="44" fontId="48" fillId="0" borderId="0" xfId="0" applyNumberFormat="1" applyFont="1" applyFill="1" applyBorder="1" applyAlignment="1">
      <alignment/>
    </xf>
    <xf numFmtId="0" fontId="48" fillId="0" borderId="0" xfId="0" applyFont="1" applyAlignment="1">
      <alignment horizontal="right"/>
    </xf>
    <xf numFmtId="44" fontId="48" fillId="0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9" fillId="0" borderId="13" xfId="0" applyFont="1" applyBorder="1" applyAlignment="1">
      <alignment horizontal="right"/>
    </xf>
    <xf numFmtId="44" fontId="49" fillId="0" borderId="13" xfId="0" applyNumberFormat="1" applyFont="1" applyBorder="1" applyAlignment="1">
      <alignment/>
    </xf>
    <xf numFmtId="44" fontId="49" fillId="0" borderId="13" xfId="0" applyNumberFormat="1" applyFont="1" applyFill="1" applyBorder="1" applyAlignment="1">
      <alignment/>
    </xf>
    <xf numFmtId="44" fontId="49" fillId="0" borderId="0" xfId="0" applyNumberFormat="1" applyFont="1" applyFill="1" applyBorder="1" applyAlignment="1">
      <alignment/>
    </xf>
    <xf numFmtId="44" fontId="49" fillId="0" borderId="13" xfId="44" applyFont="1" applyBorder="1" applyAlignment="1">
      <alignment/>
    </xf>
    <xf numFmtId="0" fontId="51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4" fontId="46" fillId="7" borderId="11" xfId="0" applyNumberFormat="1" applyFont="1" applyFill="1" applyBorder="1" applyAlignment="1" applyProtection="1">
      <alignment horizontal="center" wrapText="1"/>
      <protection locked="0"/>
    </xf>
    <xf numFmtId="44" fontId="46" fillId="7" borderId="12" xfId="0" applyNumberFormat="1" applyFont="1" applyFill="1" applyBorder="1" applyAlignment="1" applyProtection="1">
      <alignment horizontal="center" wrapText="1"/>
      <protection locked="0"/>
    </xf>
    <xf numFmtId="0" fontId="46" fillId="0" borderId="10" xfId="0" applyFont="1" applyBorder="1" applyAlignment="1">
      <alignment horizontal="center" wrapText="1"/>
    </xf>
    <xf numFmtId="44" fontId="46" fillId="7" borderId="1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2.57421875" style="2" customWidth="1"/>
    <col min="2" max="2" width="18.7109375" style="2" customWidth="1"/>
    <col min="3" max="3" width="20.57421875" style="2" customWidth="1"/>
    <col min="4" max="4" width="13.421875" style="2" customWidth="1"/>
    <col min="5" max="5" width="14.28125" style="2" customWidth="1"/>
    <col min="6" max="6" width="14.7109375" style="2" customWidth="1"/>
    <col min="7" max="7" width="16.7109375" style="2" customWidth="1"/>
    <col min="8" max="8" width="12.28125" style="2" customWidth="1"/>
    <col min="9" max="9" width="13.8515625" style="2" customWidth="1"/>
    <col min="10" max="10" width="11.7109375" style="2" customWidth="1"/>
    <col min="11" max="16384" width="9.140625" style="2" customWidth="1"/>
  </cols>
  <sheetData>
    <row r="1" ht="15.75">
      <c r="A1" s="1" t="s">
        <v>75</v>
      </c>
    </row>
    <row r="2" ht="6.75" customHeight="1"/>
    <row r="3" ht="15">
      <c r="A3" s="4" t="s">
        <v>73</v>
      </c>
    </row>
    <row r="4" spans="1:7" s="37" customFormat="1" ht="69" customHeight="1">
      <c r="A4" s="45" t="s">
        <v>76</v>
      </c>
      <c r="B4" s="46"/>
      <c r="C4" s="46"/>
      <c r="D4" s="46"/>
      <c r="E4" s="46"/>
      <c r="F4" s="46"/>
      <c r="G4" s="46"/>
    </row>
    <row r="5" spans="1:7" s="37" customFormat="1" ht="7.5" customHeight="1">
      <c r="A5" s="43"/>
      <c r="B5" s="44"/>
      <c r="C5" s="44"/>
      <c r="D5" s="44"/>
      <c r="E5" s="44"/>
      <c r="F5" s="44"/>
      <c r="G5" s="44"/>
    </row>
    <row r="6" spans="1:7" s="37" customFormat="1" ht="15" customHeight="1">
      <c r="A6" s="4" t="s">
        <v>74</v>
      </c>
      <c r="B6" s="44"/>
      <c r="C6" s="44"/>
      <c r="D6" s="44"/>
      <c r="E6" s="44"/>
      <c r="F6" s="44"/>
      <c r="G6" s="44"/>
    </row>
    <row r="7" spans="2:7" ht="46.5" customHeight="1">
      <c r="B7" s="5" t="s">
        <v>10</v>
      </c>
      <c r="C7" s="5" t="s">
        <v>12</v>
      </c>
      <c r="D7" s="5" t="s">
        <v>71</v>
      </c>
      <c r="E7" s="5" t="s">
        <v>7</v>
      </c>
      <c r="F7" s="5" t="s">
        <v>27</v>
      </c>
      <c r="G7" s="5" t="s">
        <v>25</v>
      </c>
    </row>
    <row r="8" spans="2:7" ht="15">
      <c r="B8" s="6"/>
      <c r="C8" s="6"/>
      <c r="D8" s="7">
        <v>0</v>
      </c>
      <c r="E8" s="8" t="s">
        <v>6</v>
      </c>
      <c r="F8" s="9">
        <v>0</v>
      </c>
      <c r="G8" s="10">
        <f>IF(E8="Academic",D8/9*F8,IF(E8="Annual",D8/12*F8,0))</f>
        <v>0</v>
      </c>
    </row>
    <row r="9" spans="6:7" ht="15">
      <c r="F9" s="11" t="s">
        <v>34</v>
      </c>
      <c r="G9" s="42">
        <f>G8</f>
        <v>0</v>
      </c>
    </row>
    <row r="10" ht="15">
      <c r="A10" s="4" t="s">
        <v>44</v>
      </c>
    </row>
    <row r="11" spans="2:7" ht="60">
      <c r="B11" s="5" t="s">
        <v>10</v>
      </c>
      <c r="C11" s="5" t="s">
        <v>12</v>
      </c>
      <c r="D11" s="5" t="s">
        <v>71</v>
      </c>
      <c r="E11" s="5" t="s">
        <v>7</v>
      </c>
      <c r="F11" s="5" t="s">
        <v>27</v>
      </c>
      <c r="G11" s="5" t="s">
        <v>25</v>
      </c>
    </row>
    <row r="12" spans="2:7" ht="15">
      <c r="B12" s="6"/>
      <c r="C12" s="6"/>
      <c r="D12" s="7">
        <v>0</v>
      </c>
      <c r="E12" s="8" t="s">
        <v>6</v>
      </c>
      <c r="F12" s="9">
        <v>0</v>
      </c>
      <c r="G12" s="10">
        <f>IF(E12="Academic",D12/9*F12,IF(E12="Annual",D12/12*F12,0))</f>
        <v>0</v>
      </c>
    </row>
    <row r="13" spans="2:7" ht="15">
      <c r="B13" s="6"/>
      <c r="C13" s="6"/>
      <c r="D13" s="7">
        <v>0</v>
      </c>
      <c r="E13" s="8" t="s">
        <v>6</v>
      </c>
      <c r="F13" s="9">
        <v>0</v>
      </c>
      <c r="G13" s="10">
        <f>IF(E13="Academic",D13/9*F13,IF(E13="Annual",D13/12*F13,0))</f>
        <v>0</v>
      </c>
    </row>
    <row r="14" spans="2:7" ht="15">
      <c r="B14" s="6"/>
      <c r="C14" s="6"/>
      <c r="D14" s="7">
        <v>0</v>
      </c>
      <c r="E14" s="8" t="s">
        <v>6</v>
      </c>
      <c r="F14" s="9">
        <v>0</v>
      </c>
      <c r="G14" s="10">
        <f>IF(E14="Academic",D14/9*F14,IF(E14="Annual",D14/12*F14,0))</f>
        <v>0</v>
      </c>
    </row>
    <row r="15" spans="2:7" ht="15">
      <c r="B15" s="6"/>
      <c r="C15" s="6"/>
      <c r="D15" s="7">
        <v>0</v>
      </c>
      <c r="E15" s="8" t="s">
        <v>6</v>
      </c>
      <c r="F15" s="9">
        <v>0</v>
      </c>
      <c r="G15" s="10">
        <f>IF(E15="Academic",D15/9*F15,IF(E15="Annual",D15/12*F15,0))</f>
        <v>0</v>
      </c>
    </row>
    <row r="16" spans="2:7" ht="15">
      <c r="B16" s="6"/>
      <c r="C16" s="6"/>
      <c r="D16" s="7">
        <v>0</v>
      </c>
      <c r="E16" s="8" t="s">
        <v>6</v>
      </c>
      <c r="F16" s="9">
        <v>0</v>
      </c>
      <c r="G16" s="10">
        <f>IF(E16="Academic",D16/9*F16,IF(E16="Annual",D16/12*F16,0))</f>
        <v>0</v>
      </c>
    </row>
    <row r="17" spans="5:7" ht="15">
      <c r="E17" s="3"/>
      <c r="F17" s="11" t="s">
        <v>30</v>
      </c>
      <c r="G17" s="39">
        <f>SUM(G12:G16)</f>
        <v>0</v>
      </c>
    </row>
    <row r="18" ht="15">
      <c r="A18" s="4" t="s">
        <v>45</v>
      </c>
    </row>
    <row r="19" spans="2:7" ht="60">
      <c r="B19" s="5" t="s">
        <v>10</v>
      </c>
      <c r="C19" s="5" t="s">
        <v>12</v>
      </c>
      <c r="D19" s="5" t="s">
        <v>71</v>
      </c>
      <c r="E19" s="5" t="s">
        <v>70</v>
      </c>
      <c r="F19" s="5" t="s">
        <v>27</v>
      </c>
      <c r="G19" s="5" t="s">
        <v>25</v>
      </c>
    </row>
    <row r="20" spans="2:7" ht="15">
      <c r="B20" s="6"/>
      <c r="C20" s="6"/>
      <c r="D20" s="7">
        <v>0</v>
      </c>
      <c r="E20" s="12">
        <v>0</v>
      </c>
      <c r="F20" s="9">
        <v>0</v>
      </c>
      <c r="G20" s="10">
        <f>(D20*E20)/12*F20</f>
        <v>0</v>
      </c>
    </row>
    <row r="21" spans="2:7" ht="15">
      <c r="B21" s="6"/>
      <c r="C21" s="6"/>
      <c r="D21" s="7">
        <v>0</v>
      </c>
      <c r="E21" s="12">
        <v>0</v>
      </c>
      <c r="F21" s="9">
        <v>0</v>
      </c>
      <c r="G21" s="10">
        <f>(D21*E21)/12*F21</f>
        <v>0</v>
      </c>
    </row>
    <row r="22" spans="2:7" ht="15">
      <c r="B22" s="6"/>
      <c r="C22" s="6"/>
      <c r="D22" s="7">
        <v>0</v>
      </c>
      <c r="E22" s="12">
        <v>0</v>
      </c>
      <c r="F22" s="9">
        <v>0</v>
      </c>
      <c r="G22" s="10">
        <f>(D22*E22)/12*F22</f>
        <v>0</v>
      </c>
    </row>
    <row r="23" spans="2:7" ht="15">
      <c r="B23" s="6"/>
      <c r="C23" s="6"/>
      <c r="D23" s="7">
        <v>0</v>
      </c>
      <c r="E23" s="12">
        <v>0</v>
      </c>
      <c r="F23" s="9">
        <v>0</v>
      </c>
      <c r="G23" s="10">
        <f>(D23*E23)/12*F23</f>
        <v>0</v>
      </c>
    </row>
    <row r="24" spans="2:7" ht="15">
      <c r="B24" s="6"/>
      <c r="C24" s="6"/>
      <c r="D24" s="7">
        <v>0</v>
      </c>
      <c r="E24" s="12">
        <v>0</v>
      </c>
      <c r="F24" s="9">
        <v>0</v>
      </c>
      <c r="G24" s="10">
        <f>(D24*E24)/12*F24</f>
        <v>0</v>
      </c>
    </row>
    <row r="25" spans="5:7" ht="15">
      <c r="E25" s="3"/>
      <c r="F25" s="38" t="s">
        <v>29</v>
      </c>
      <c r="G25" s="39">
        <f>SUM(G20:G24)</f>
        <v>0</v>
      </c>
    </row>
    <row r="26" ht="15">
      <c r="A26" s="4" t="s">
        <v>47</v>
      </c>
    </row>
    <row r="27" spans="2:3" ht="15">
      <c r="B27" s="51" t="s">
        <v>56</v>
      </c>
      <c r="C27" s="51"/>
    </row>
    <row r="28" spans="2:3" ht="15">
      <c r="B28" s="49">
        <v>0</v>
      </c>
      <c r="C28" s="50"/>
    </row>
    <row r="29" spans="2:7" ht="15">
      <c r="B29" s="15"/>
      <c r="C29" s="15"/>
      <c r="D29" s="16"/>
      <c r="E29" s="3"/>
      <c r="F29" s="11" t="s">
        <v>28</v>
      </c>
      <c r="G29" s="39">
        <f>B28</f>
        <v>0</v>
      </c>
    </row>
    <row r="30" spans="1:8" ht="15">
      <c r="A30" s="4" t="s">
        <v>0</v>
      </c>
      <c r="B30" s="15"/>
      <c r="C30" s="15"/>
      <c r="D30" s="16"/>
      <c r="F30" s="3"/>
      <c r="G30" s="13"/>
      <c r="H30" s="14"/>
    </row>
    <row r="31" spans="2:3" ht="15">
      <c r="B31" s="51" t="s">
        <v>59</v>
      </c>
      <c r="C31" s="51"/>
    </row>
    <row r="32" spans="2:3" ht="15">
      <c r="B32" s="52">
        <v>0</v>
      </c>
      <c r="C32" s="52"/>
    </row>
    <row r="33" spans="6:7" ht="15">
      <c r="F33" s="11" t="s">
        <v>37</v>
      </c>
      <c r="G33" s="39">
        <f>B32</f>
        <v>0</v>
      </c>
    </row>
    <row r="34" ht="15">
      <c r="A34" s="4" t="s">
        <v>46</v>
      </c>
    </row>
    <row r="35" spans="2:9" ht="45.75" customHeight="1">
      <c r="B35" s="5" t="s">
        <v>38</v>
      </c>
      <c r="C35" s="5" t="s">
        <v>64</v>
      </c>
      <c r="D35" s="5" t="s">
        <v>13</v>
      </c>
      <c r="E35" s="5" t="s">
        <v>14</v>
      </c>
      <c r="F35" s="5" t="s">
        <v>17</v>
      </c>
      <c r="G35" s="5" t="s">
        <v>48</v>
      </c>
      <c r="H35" s="5" t="s">
        <v>49</v>
      </c>
      <c r="I35" s="5" t="s">
        <v>50</v>
      </c>
    </row>
    <row r="36" spans="2:9" ht="15">
      <c r="B36" s="8" t="s">
        <v>6</v>
      </c>
      <c r="C36" s="8" t="s">
        <v>6</v>
      </c>
      <c r="D36" s="9"/>
      <c r="E36" s="17"/>
      <c r="F36" s="10">
        <f>IF((AND(B36="Academic",C36="Project Assistant")),36700*E36/9*D36,0)+IF((AND(B36="Annual",C36="Project Assistant")),44854*E36/12*D36,0)+IF((AND(B36="Academic",C36="Research Assistant")),36700*E36/9*D36,0)+IF((AND(B36="Annual",C36="Research Assistant")),44854*E36/12*D36,0)</f>
        <v>0</v>
      </c>
      <c r="G36" s="6" t="s">
        <v>6</v>
      </c>
      <c r="H36" s="8"/>
      <c r="I36" s="10">
        <f>IF(G36="Yes",H36*6000,0)</f>
        <v>0</v>
      </c>
    </row>
    <row r="37" spans="2:9" ht="15">
      <c r="B37" s="8" t="s">
        <v>6</v>
      </c>
      <c r="C37" s="8" t="s">
        <v>6</v>
      </c>
      <c r="D37" s="9"/>
      <c r="E37" s="17"/>
      <c r="F37" s="10">
        <f>IF((AND(B37="Academic",C37="Project Assistant")),36700*E37/9*D37,0)+IF((AND(B37="Annual",C37="Project Assistant")),44854*E37/12*D37,0)+IF((AND(B37="Academic",C37="Research Assistant")),36700*E37/9*D37,0)+IF((AND(B37="Annual",C37="Research Assistant")),44854*E37/12*D37,0)</f>
        <v>0</v>
      </c>
      <c r="G37" s="6" t="s">
        <v>6</v>
      </c>
      <c r="H37" s="8"/>
      <c r="I37" s="10">
        <f>IF(G37="Yes",H37*6000,0)</f>
        <v>0</v>
      </c>
    </row>
    <row r="38" spans="2:9" ht="15">
      <c r="B38" s="8" t="s">
        <v>6</v>
      </c>
      <c r="C38" s="8" t="s">
        <v>6</v>
      </c>
      <c r="D38" s="9"/>
      <c r="E38" s="17"/>
      <c r="F38" s="10">
        <f>IF((AND(B38="Academic",C38="Project Assistant")),36700*E38/9*D38,0)+IF((AND(B38="Annual",C38="Project Assistant")),44854*E38/12*D38,0)+IF((AND(B38="Academic",C38="Research Assistant")),36700*E38/9*D38,0)+IF((AND(B38="Annual",C38="Research Assistant")),44854*E38/12*D38,0)</f>
        <v>0</v>
      </c>
      <c r="G38" s="6" t="s">
        <v>6</v>
      </c>
      <c r="H38" s="8"/>
      <c r="I38" s="10">
        <f>IF(G38="Yes",H38*6000,0)</f>
        <v>0</v>
      </c>
    </row>
    <row r="39" spans="2:9" ht="15">
      <c r="B39" s="8" t="s">
        <v>6</v>
      </c>
      <c r="C39" s="8" t="s">
        <v>6</v>
      </c>
      <c r="D39" s="9"/>
      <c r="E39" s="17"/>
      <c r="F39" s="10">
        <f>IF((AND(B39="Academic",C39="Project Assistant")),36700*E39/9*D39,0)+IF((AND(B39="Annual",C39="Project Assistant")),44854*E39/12*D39,0)+IF((AND(B39="Academic",C39="Research Assistant")),36700*E39/9*D39,0)+IF((AND(B39="Annual",C39="Research Assistant")),44854*E39/12*D39,0)</f>
        <v>0</v>
      </c>
      <c r="G39" s="6" t="s">
        <v>6</v>
      </c>
      <c r="H39" s="8"/>
      <c r="I39" s="10">
        <f>IF(G39="Yes",H39*6000,0)</f>
        <v>0</v>
      </c>
    </row>
    <row r="40" spans="2:9" ht="15">
      <c r="B40" s="8" t="s">
        <v>6</v>
      </c>
      <c r="C40" s="8" t="s">
        <v>6</v>
      </c>
      <c r="D40" s="9"/>
      <c r="E40" s="17"/>
      <c r="F40" s="10">
        <f>IF((AND(B40="Academic",C40="Project Assistant")),36700*E40/9*D40,0)+IF((AND(B40="Annual",C40="Project Assistant")),44854*E40/12*D40,0)+IF((AND(B40="Academic",C40="Research Assistant")),36700*E40/9*D40,0)+IF((AND(B40="Annual",C40="Research Assistant")),44854*E40/12*D40,0)</f>
        <v>0</v>
      </c>
      <c r="G40" s="6" t="s">
        <v>6</v>
      </c>
      <c r="H40" s="8"/>
      <c r="I40" s="10">
        <f>IF(G40="Yes",H40*6000,0)</f>
        <v>0</v>
      </c>
    </row>
    <row r="41" spans="2:9" s="18" customFormat="1" ht="15">
      <c r="B41" s="19"/>
      <c r="C41" s="19"/>
      <c r="D41" s="20"/>
      <c r="E41" s="3"/>
      <c r="F41" s="11" t="s">
        <v>35</v>
      </c>
      <c r="G41" s="41">
        <f>SUMIF(C36:C40,"Project Assistant",F36:F40)</f>
        <v>0</v>
      </c>
      <c r="H41" s="21"/>
      <c r="I41" s="19"/>
    </row>
    <row r="42" spans="2:9" s="18" customFormat="1" ht="15">
      <c r="B42" s="19"/>
      <c r="C42" s="19"/>
      <c r="D42" s="20"/>
      <c r="E42" s="3"/>
      <c r="F42" s="11" t="s">
        <v>36</v>
      </c>
      <c r="G42" s="41">
        <f>SUMIF(C36:C40,"Research Assistant",F36:F40)</f>
        <v>0</v>
      </c>
      <c r="H42" s="19"/>
      <c r="I42" s="19"/>
    </row>
    <row r="43" spans="2:9" s="18" customFormat="1" ht="15">
      <c r="B43" s="19"/>
      <c r="C43" s="19"/>
      <c r="D43" s="20"/>
      <c r="E43" s="3"/>
      <c r="F43" s="11" t="s">
        <v>51</v>
      </c>
      <c r="G43" s="40">
        <f>SUM(I36:I40)</f>
        <v>0</v>
      </c>
      <c r="H43" s="19"/>
      <c r="I43" s="19"/>
    </row>
    <row r="44" ht="15">
      <c r="A44" s="4" t="s">
        <v>55</v>
      </c>
    </row>
    <row r="45" spans="2:4" ht="30">
      <c r="B45" s="5" t="s">
        <v>12</v>
      </c>
      <c r="C45" s="5" t="s">
        <v>26</v>
      </c>
      <c r="D45" s="5" t="s">
        <v>11</v>
      </c>
    </row>
    <row r="46" spans="2:4" ht="15">
      <c r="B46" s="6"/>
      <c r="C46" s="22"/>
      <c r="D46" s="7">
        <v>0</v>
      </c>
    </row>
    <row r="47" spans="2:4" ht="15">
      <c r="B47" s="6"/>
      <c r="C47" s="22"/>
      <c r="D47" s="7">
        <v>0</v>
      </c>
    </row>
    <row r="48" spans="2:4" ht="15">
      <c r="B48" s="6"/>
      <c r="C48" s="22"/>
      <c r="D48" s="7">
        <v>0</v>
      </c>
    </row>
    <row r="49" spans="2:4" ht="15">
      <c r="B49" s="6"/>
      <c r="C49" s="22"/>
      <c r="D49" s="7">
        <v>0</v>
      </c>
    </row>
    <row r="50" spans="2:4" ht="15">
      <c r="B50" s="6"/>
      <c r="C50" s="22"/>
      <c r="D50" s="7">
        <v>0</v>
      </c>
    </row>
    <row r="51" spans="2:7" ht="15">
      <c r="B51" s="19"/>
      <c r="C51" s="23"/>
      <c r="D51" s="24"/>
      <c r="E51" s="3"/>
      <c r="F51" s="11" t="s">
        <v>54</v>
      </c>
      <c r="G51" s="40">
        <f>D50+D49+D48+D47+D46</f>
        <v>0</v>
      </c>
    </row>
    <row r="52" ht="15">
      <c r="A52" s="4" t="s">
        <v>1</v>
      </c>
    </row>
    <row r="53" spans="2:6" ht="15">
      <c r="B53" s="25" t="s">
        <v>60</v>
      </c>
      <c r="C53" s="26"/>
      <c r="D53" s="27">
        <f>G9</f>
        <v>0</v>
      </c>
      <c r="E53" s="28" t="s">
        <v>65</v>
      </c>
      <c r="F53" s="27">
        <f>D53*0.333</f>
        <v>0</v>
      </c>
    </row>
    <row r="54" spans="2:6" ht="15">
      <c r="B54" s="25" t="s">
        <v>30</v>
      </c>
      <c r="C54" s="26"/>
      <c r="D54" s="27">
        <f>G17</f>
        <v>0</v>
      </c>
      <c r="E54" s="28" t="s">
        <v>65</v>
      </c>
      <c r="F54" s="27">
        <f>D54*0.333</f>
        <v>0</v>
      </c>
    </row>
    <row r="55" spans="2:6" ht="15">
      <c r="B55" s="25" t="s">
        <v>29</v>
      </c>
      <c r="C55" s="26"/>
      <c r="D55" s="27">
        <f>G25</f>
        <v>0</v>
      </c>
      <c r="E55" s="28" t="s">
        <v>65</v>
      </c>
      <c r="F55" s="27">
        <f>D55*0.333</f>
        <v>0</v>
      </c>
    </row>
    <row r="56" spans="2:6" ht="15">
      <c r="B56" s="25" t="s">
        <v>28</v>
      </c>
      <c r="C56" s="26"/>
      <c r="D56" s="27">
        <f>G29</f>
        <v>0</v>
      </c>
      <c r="E56" s="28" t="s">
        <v>66</v>
      </c>
      <c r="F56" s="29">
        <f>D56*0.031</f>
        <v>0</v>
      </c>
    </row>
    <row r="57" spans="2:6" ht="15">
      <c r="B57" s="25" t="s">
        <v>31</v>
      </c>
      <c r="C57" s="26"/>
      <c r="D57" s="27">
        <f>G33</f>
        <v>0</v>
      </c>
      <c r="E57" s="28" t="s">
        <v>67</v>
      </c>
      <c r="F57" s="29">
        <f>D57*0.115</f>
        <v>0</v>
      </c>
    </row>
    <row r="58" spans="2:6" ht="15">
      <c r="B58" s="30" t="s">
        <v>32</v>
      </c>
      <c r="C58" s="26"/>
      <c r="D58" s="27">
        <f>G42+G41</f>
        <v>0</v>
      </c>
      <c r="E58" s="28" t="s">
        <v>68</v>
      </c>
      <c r="F58" s="27">
        <f>D58*0.21</f>
        <v>0</v>
      </c>
    </row>
    <row r="59" spans="2:6" ht="15">
      <c r="B59" s="25" t="s">
        <v>52</v>
      </c>
      <c r="C59" s="26"/>
      <c r="D59" s="27">
        <f>G51</f>
        <v>0</v>
      </c>
      <c r="E59" s="28" t="s">
        <v>69</v>
      </c>
      <c r="F59" s="29">
        <f>D59*0.147</f>
        <v>0</v>
      </c>
    </row>
    <row r="60" spans="6:7" ht="15">
      <c r="F60" s="11" t="s">
        <v>43</v>
      </c>
      <c r="G60" s="39">
        <f>F59+F58+F57+F56+F55+F54+F53</f>
        <v>0</v>
      </c>
    </row>
    <row r="61" ht="15">
      <c r="A61" s="4" t="s">
        <v>2</v>
      </c>
    </row>
    <row r="62" spans="2:6" ht="30">
      <c r="B62" s="5" t="s">
        <v>18</v>
      </c>
      <c r="C62" s="5" t="s">
        <v>19</v>
      </c>
      <c r="D62" s="5" t="s">
        <v>20</v>
      </c>
      <c r="E62" s="5" t="s">
        <v>53</v>
      </c>
      <c r="F62" s="5" t="s">
        <v>33</v>
      </c>
    </row>
    <row r="63" spans="2:6" ht="15">
      <c r="B63" s="8"/>
      <c r="C63" s="8"/>
      <c r="D63" s="31">
        <v>0</v>
      </c>
      <c r="E63" s="31">
        <v>0</v>
      </c>
      <c r="F63" s="32">
        <f>E63+D63</f>
        <v>0</v>
      </c>
    </row>
    <row r="64" spans="2:6" ht="15">
      <c r="B64" s="8"/>
      <c r="C64" s="8"/>
      <c r="D64" s="31">
        <v>0</v>
      </c>
      <c r="E64" s="31">
        <v>0</v>
      </c>
      <c r="F64" s="32">
        <f>E64+D64</f>
        <v>0</v>
      </c>
    </row>
    <row r="65" spans="6:7" ht="15">
      <c r="F65" s="11" t="s">
        <v>41</v>
      </c>
      <c r="G65" s="39">
        <f>F64+F63</f>
        <v>0</v>
      </c>
    </row>
    <row r="66" ht="15">
      <c r="A66" s="4" t="s">
        <v>39</v>
      </c>
    </row>
    <row r="67" spans="2:3" ht="15">
      <c r="B67" s="47" t="s">
        <v>72</v>
      </c>
      <c r="C67" s="48"/>
    </row>
    <row r="68" spans="2:3" ht="15">
      <c r="B68" s="49">
        <v>0</v>
      </c>
      <c r="C68" s="50"/>
    </row>
    <row r="69" spans="6:7" ht="15">
      <c r="F69" s="11" t="s">
        <v>42</v>
      </c>
      <c r="G69" s="39">
        <f>B68</f>
        <v>0</v>
      </c>
    </row>
    <row r="70" ht="15">
      <c r="A70" s="4" t="s">
        <v>3</v>
      </c>
    </row>
    <row r="71" spans="2:5" ht="30">
      <c r="B71" s="5" t="s">
        <v>21</v>
      </c>
      <c r="C71" s="5" t="s">
        <v>22</v>
      </c>
      <c r="D71" s="5" t="s">
        <v>24</v>
      </c>
      <c r="E71" s="5" t="s">
        <v>23</v>
      </c>
    </row>
    <row r="72" spans="2:5" ht="15">
      <c r="B72" s="33"/>
      <c r="C72" s="33"/>
      <c r="D72" s="31">
        <v>0</v>
      </c>
      <c r="E72" s="31">
        <v>0</v>
      </c>
    </row>
    <row r="73" spans="2:5" ht="15">
      <c r="B73" s="33"/>
      <c r="C73" s="33"/>
      <c r="D73" s="31">
        <v>0</v>
      </c>
      <c r="E73" s="31">
        <v>0</v>
      </c>
    </row>
    <row r="74" spans="2:5" ht="15">
      <c r="B74" s="33"/>
      <c r="C74" s="33"/>
      <c r="D74" s="31">
        <v>0</v>
      </c>
      <c r="E74" s="31">
        <v>0</v>
      </c>
    </row>
    <row r="75" spans="2:5" ht="15">
      <c r="B75" s="33"/>
      <c r="C75" s="33"/>
      <c r="D75" s="31">
        <v>0</v>
      </c>
      <c r="E75" s="31">
        <v>0</v>
      </c>
    </row>
    <row r="76" spans="4:7" ht="15">
      <c r="D76" s="18"/>
      <c r="F76" s="11" t="s">
        <v>40</v>
      </c>
      <c r="G76" s="39">
        <f>E72+E74+E75+E73</f>
        <v>0</v>
      </c>
    </row>
    <row r="78" spans="4:7" ht="15">
      <c r="D78" s="34"/>
      <c r="F78" s="35" t="s">
        <v>63</v>
      </c>
      <c r="G78" s="36">
        <f>G76+G69+G65+G60+G51+G43+G42+G41+G33+G29+G25+G17+G9</f>
        <v>0</v>
      </c>
    </row>
    <row r="80" ht="15">
      <c r="A80" s="4"/>
    </row>
  </sheetData>
  <sheetProtection/>
  <protectedRanges>
    <protectedRange sqref="B8:F8 F20:F24 D12:F16 D20:D24" name="Range1"/>
  </protectedRanges>
  <mergeCells count="7">
    <mergeCell ref="A4:G4"/>
    <mergeCell ref="B67:C67"/>
    <mergeCell ref="B68:C68"/>
    <mergeCell ref="B27:C27"/>
    <mergeCell ref="B28:C28"/>
    <mergeCell ref="B31:C31"/>
    <mergeCell ref="B32:C32"/>
  </mergeCells>
  <dataValidations count="4">
    <dataValidation type="list" allowBlank="1" showInputMessage="1" showErrorMessage="1" sqref="E8 E12:E16 B36:B40">
      <formula1>Current_Appt</formula1>
    </dataValidation>
    <dataValidation type="list" allowBlank="1" showInputMessage="1" showErrorMessage="1" sqref="C36:C40">
      <formula1>PA_RA</formula1>
    </dataValidation>
    <dataValidation type="list" allowBlank="1" showInputMessage="1" showErrorMessage="1" sqref="G36:G40">
      <formula1>Y_N</formula1>
    </dataValidation>
    <dataValidation type="list" allowBlank="1" showInputMessage="1" showErrorMessage="1" sqref="H36:H40">
      <formula1>Semesters</formula1>
    </dataValidation>
  </dataValidations>
  <printOptions/>
  <pageMargins left="0.25" right="0.25" top="0.5" bottom="0.5" header="0.3" footer="0.3"/>
  <pageSetup horizontalDpi="1200" verticalDpi="1200" orientation="portrait" scale="81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F36" sqref="F36"/>
    </sheetView>
  </sheetViews>
  <sheetFormatPr defaultColWidth="9.140625" defaultRowHeight="15"/>
  <sheetData>
    <row r="1" spans="1:12" ht="15">
      <c r="A1" t="s">
        <v>6</v>
      </c>
      <c r="C1" t="s">
        <v>6</v>
      </c>
      <c r="E1" t="s">
        <v>6</v>
      </c>
      <c r="H1" t="s">
        <v>6</v>
      </c>
      <c r="J1" t="s">
        <v>6</v>
      </c>
      <c r="L1" t="s">
        <v>6</v>
      </c>
    </row>
    <row r="2" spans="1:12" ht="15">
      <c r="A2" t="s">
        <v>4</v>
      </c>
      <c r="C2" t="s">
        <v>8</v>
      </c>
      <c r="E2" t="s">
        <v>15</v>
      </c>
      <c r="H2">
        <v>1</v>
      </c>
      <c r="J2" t="s">
        <v>57</v>
      </c>
      <c r="L2" t="s">
        <v>62</v>
      </c>
    </row>
    <row r="3" spans="1:12" ht="15">
      <c r="A3" t="s">
        <v>5</v>
      </c>
      <c r="C3" t="s">
        <v>9</v>
      </c>
      <c r="E3" t="s">
        <v>16</v>
      </c>
      <c r="H3">
        <v>2</v>
      </c>
      <c r="J3" t="s">
        <v>58</v>
      </c>
      <c r="L3" t="s">
        <v>61</v>
      </c>
    </row>
    <row r="4" ht="15">
      <c r="L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WIPPERFURTH, JESSICA R</dc:creator>
  <cp:keywords/>
  <dc:description/>
  <cp:lastModifiedBy>NATASHA M KASSULKE</cp:lastModifiedBy>
  <cp:lastPrinted>2019-01-15T15:08:03Z</cp:lastPrinted>
  <dcterms:created xsi:type="dcterms:W3CDTF">2015-06-29T18:52:54Z</dcterms:created>
  <dcterms:modified xsi:type="dcterms:W3CDTF">2019-01-15T18:35:27Z</dcterms:modified>
  <cp:category/>
  <cp:version/>
  <cp:contentType/>
  <cp:contentStatus/>
</cp:coreProperties>
</file>